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ricd\Desktop\edurant.github.io\misc\"/>
    </mc:Choice>
  </mc:AlternateContent>
  <xr:revisionPtr revIDLastSave="0" documentId="8_{E3755CDC-ADC4-4869-86A1-FAE3743BC913}" xr6:coauthVersionLast="47" xr6:coauthVersionMax="47" xr10:uidLastSave="{00000000-0000-0000-0000-000000000000}"/>
  <bookViews>
    <workbookView xWindow="-110" yWindow="-110" windowWidth="38620" windowHeight="21100" xr2:uid="{CD11ED89-EF61-4343-8C75-4BDD41D6F40A}"/>
  </bookViews>
  <sheets>
    <sheet name="AoV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G20" i="1" s="1"/>
  <c r="E19" i="1"/>
  <c r="E8" i="1"/>
  <c r="E7" i="1"/>
  <c r="C20" i="1"/>
  <c r="D8" i="1"/>
  <c r="B8" i="1"/>
  <c r="C8" i="1" s="1"/>
  <c r="D9" i="1"/>
  <c r="E9" i="1" s="1"/>
  <c r="G9" i="1" s="1"/>
  <c r="B9" i="1"/>
  <c r="C9" i="1" s="1"/>
  <c r="D10" i="1"/>
  <c r="F10" i="1" s="1"/>
  <c r="B10" i="1"/>
  <c r="C10" i="1" s="1"/>
  <c r="D11" i="1"/>
  <c r="E11" i="1" s="1"/>
  <c r="G11" i="1" s="1"/>
  <c r="B11" i="1"/>
  <c r="C11" i="1" s="1"/>
  <c r="D12" i="1"/>
  <c r="E12" i="1" s="1"/>
  <c r="B12" i="1"/>
  <c r="F12" i="1" s="1"/>
  <c r="D13" i="1"/>
  <c r="E13" i="1" s="1"/>
  <c r="B13" i="1"/>
  <c r="C13" i="1" s="1"/>
  <c r="D14" i="1"/>
  <c r="F14" i="1" s="1"/>
  <c r="B14" i="1"/>
  <c r="C14" i="1" s="1"/>
  <c r="D15" i="1"/>
  <c r="E15" i="1" s="1"/>
  <c r="B15" i="1"/>
  <c r="F15" i="1" s="1"/>
  <c r="D16" i="1"/>
  <c r="E16" i="1" s="1"/>
  <c r="B16" i="1"/>
  <c r="F16" i="1" s="1"/>
  <c r="D17" i="1"/>
  <c r="E17" i="1" s="1"/>
  <c r="G17" i="1" s="1"/>
  <c r="B17" i="1"/>
  <c r="C17" i="1" s="1"/>
  <c r="D18" i="1"/>
  <c r="E18" i="1" s="1"/>
  <c r="B18" i="1"/>
  <c r="C18" i="1" s="1"/>
  <c r="D19" i="1"/>
  <c r="B19" i="1"/>
  <c r="F19" i="1" s="1"/>
  <c r="D20" i="1"/>
  <c r="F20" i="1" s="1"/>
  <c r="B20" i="1"/>
  <c r="D21" i="1"/>
  <c r="E21" i="1" s="1"/>
  <c r="G21" i="1" s="1"/>
  <c r="B21" i="1"/>
  <c r="C21" i="1" s="1"/>
  <c r="D22" i="1"/>
  <c r="E22" i="1" s="1"/>
  <c r="B22" i="1"/>
  <c r="C22" i="1" s="1"/>
  <c r="D23" i="1"/>
  <c r="E23" i="1" s="1"/>
  <c r="G23" i="1" s="1"/>
  <c r="B23" i="1"/>
  <c r="C23" i="1" s="1"/>
  <c r="D24" i="1"/>
  <c r="E24" i="1" s="1"/>
  <c r="B24" i="1"/>
  <c r="F24" i="1" s="1"/>
  <c r="D25" i="1"/>
  <c r="E25" i="1" s="1"/>
  <c r="B25" i="1"/>
  <c r="C25" i="1" s="1"/>
  <c r="D26" i="1"/>
  <c r="F26" i="1" s="1"/>
  <c r="B26" i="1"/>
  <c r="C26" i="1" s="1"/>
  <c r="D27" i="1"/>
  <c r="E27" i="1" s="1"/>
  <c r="B27" i="1"/>
  <c r="F27" i="1" s="1"/>
  <c r="D28" i="1"/>
  <c r="E28" i="1" s="1"/>
  <c r="B28" i="1"/>
  <c r="F28" i="1" s="1"/>
  <c r="D29" i="1"/>
  <c r="E29" i="1" s="1"/>
  <c r="G29" i="1" s="1"/>
  <c r="B29" i="1"/>
  <c r="C29" i="1" s="1"/>
  <c r="D30" i="1"/>
  <c r="E30" i="1" s="1"/>
  <c r="B30" i="1"/>
  <c r="C30" i="1" s="1"/>
  <c r="D7" i="1"/>
  <c r="B7" i="1"/>
  <c r="C7" i="1" s="1"/>
  <c r="E5" i="1"/>
  <c r="G5" i="1"/>
  <c r="D5" i="1"/>
  <c r="F5" i="1"/>
  <c r="C6" i="1"/>
  <c r="E6" i="1" s="1"/>
  <c r="D6" i="1"/>
  <c r="F9" i="1"/>
  <c r="F13" i="1"/>
  <c r="F18" i="1"/>
  <c r="F22" i="1"/>
  <c r="F23" i="1"/>
  <c r="F25" i="1"/>
  <c r="F7" i="1"/>
  <c r="G22" i="1" l="1"/>
  <c r="G25" i="1"/>
  <c r="G13" i="1"/>
  <c r="G7" i="1"/>
  <c r="G8" i="1"/>
  <c r="G30" i="1"/>
  <c r="G24" i="1"/>
  <c r="G18" i="1"/>
  <c r="F21" i="1"/>
  <c r="F30" i="1"/>
  <c r="F11" i="1"/>
  <c r="E10" i="1"/>
  <c r="G10" i="1" s="1"/>
  <c r="C19" i="1"/>
  <c r="G19" i="1" s="1"/>
  <c r="C28" i="1"/>
  <c r="G28" i="1" s="1"/>
  <c r="C16" i="1"/>
  <c r="G16" i="1" s="1"/>
  <c r="C27" i="1"/>
  <c r="G27" i="1" s="1"/>
  <c r="C15" i="1"/>
  <c r="G15" i="1" s="1"/>
  <c r="F29" i="1"/>
  <c r="F17" i="1"/>
  <c r="E14" i="1"/>
  <c r="G14" i="1" s="1"/>
  <c r="E26" i="1"/>
  <c r="G26" i="1" s="1"/>
  <c r="F8" i="1"/>
  <c r="C24" i="1"/>
  <c r="C12" i="1"/>
  <c r="G12" i="1" s="1"/>
</calcChain>
</file>

<file path=xl/sharedStrings.xml><?xml version="1.0" encoding="utf-8"?>
<sst xmlns="http://schemas.openxmlformats.org/spreadsheetml/2006/main" count="12" uniqueCount="10">
  <si>
    <t>Ratio</t>
  </si>
  <si>
    <t>m</t>
  </si>
  <si>
    <t>HAoV</t>
  </si>
  <si>
    <t>mm</t>
  </si>
  <si>
    <t>HFoV</t>
  </si>
  <si>
    <t>deg</t>
  </si>
  <si>
    <t>10D sensor width</t>
  </si>
  <si>
    <t>35mm sensor width</t>
  </si>
  <si>
    <r>
      <t>S</t>
    </r>
    <r>
      <rPr>
        <b/>
        <vertAlign val="subscript"/>
        <sz val="10"/>
        <rFont val="Arial"/>
        <family val="2"/>
      </rPr>
      <t>0</t>
    </r>
  </si>
  <si>
    <t>focal length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</si>
</sst>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4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b/>
      <vertAlign val="sub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/>
    <xf numFmtId="2" fontId="0" fillId="0" borderId="0" xfId="0" applyNumberFormat="1"/>
    <xf numFmtId="11" fontId="0" fillId="0" borderId="0" xfId="0" applyNumberFormat="1"/>
    <xf numFmtId="0" fontId="1" fillId="0" borderId="0" xfId="0" applyFont="1" applyAlignment="1">
      <alignment horizontal="left"/>
    </xf>
    <xf numFmtId="0" fontId="0" fillId="0" borderId="0" xfId="0" applyAlignme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AoV multiplier (FF over 10D)</a:t>
            </a:r>
          </a:p>
        </c:rich>
      </c:tx>
      <c:layout>
        <c:manualLayout>
          <c:xMode val="edge"/>
          <c:yMode val="edge"/>
          <c:x val="0.34575526613977214"/>
          <c:y val="3.09982888225944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32237337796135"/>
          <c:y val="0.14016617554564448"/>
          <c:w val="0.84151512466633771"/>
          <c:h val="0.72913366317493911"/>
        </c:manualLayout>
      </c:layout>
      <c:scatterChart>
        <c:scatterStyle val="lineMarker"/>
        <c:varyColors val="0"/>
        <c:ser>
          <c:idx val="3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AoV!$A$8:$A$30</c:f>
              <c:numCache>
                <c:formatCode>General</c:formatCode>
                <c:ptCount val="23"/>
                <c:pt idx="0">
                  <c:v>0.1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17</c:v>
                </c:pt>
                <c:pt idx="9">
                  <c:v>18</c:v>
                </c:pt>
                <c:pt idx="10">
                  <c:v>20</c:v>
                </c:pt>
                <c:pt idx="11">
                  <c:v>24</c:v>
                </c:pt>
                <c:pt idx="12">
                  <c:v>28</c:v>
                </c:pt>
                <c:pt idx="13">
                  <c:v>35</c:v>
                </c:pt>
                <c:pt idx="14">
                  <c:v>50</c:v>
                </c:pt>
                <c:pt idx="15">
                  <c:v>100</c:v>
                </c:pt>
                <c:pt idx="16">
                  <c:v>135</c:v>
                </c:pt>
                <c:pt idx="17">
                  <c:v>200</c:v>
                </c:pt>
                <c:pt idx="18">
                  <c:v>300</c:v>
                </c:pt>
                <c:pt idx="19">
                  <c:v>400</c:v>
                </c:pt>
                <c:pt idx="20">
                  <c:v>600</c:v>
                </c:pt>
                <c:pt idx="21">
                  <c:v>1200</c:v>
                </c:pt>
                <c:pt idx="22" formatCode="0.00E+00">
                  <c:v>9999999</c:v>
                </c:pt>
              </c:numCache>
            </c:numRef>
          </c:xVal>
          <c:yVal>
            <c:numRef>
              <c:f>AoV!$F$8:$F$30</c:f>
              <c:numCache>
                <c:formatCode>0.0000</c:formatCode>
                <c:ptCount val="23"/>
                <c:pt idx="0">
                  <c:v>1.0020937641906371</c:v>
                </c:pt>
                <c:pt idx="1">
                  <c:v>1.0219418899722572</c:v>
                </c:pt>
                <c:pt idx="2">
                  <c:v>1.0458896433573714</c:v>
                </c:pt>
                <c:pt idx="3">
                  <c:v>1.0980306032021674</c:v>
                </c:pt>
                <c:pt idx="4">
                  <c:v>1.205625827552582</c:v>
                </c:pt>
                <c:pt idx="5">
                  <c:v>1.2548474333248059</c:v>
                </c:pt>
                <c:pt idx="6">
                  <c:v>1.2988102846778977</c:v>
                </c:pt>
                <c:pt idx="7">
                  <c:v>1.3371302382769672</c:v>
                </c:pt>
                <c:pt idx="8">
                  <c:v>1.3846023612919394</c:v>
                </c:pt>
                <c:pt idx="9">
                  <c:v>1.3980306659112092</c:v>
                </c:pt>
                <c:pt idx="10">
                  <c:v>1.4217745937181181</c:v>
                </c:pt>
                <c:pt idx="11">
                  <c:v>1.4589681376530439</c:v>
                </c:pt>
                <c:pt idx="12">
                  <c:v>1.4859138675104679</c:v>
                </c:pt>
                <c:pt idx="13">
                  <c:v>1.5172738296745867</c:v>
                </c:pt>
                <c:pt idx="14">
                  <c:v>1.550711308018637</c:v>
                </c:pt>
                <c:pt idx="15">
                  <c:v>1.5785736993984292</c:v>
                </c:pt>
                <c:pt idx="16">
                  <c:v>1.5830884203810927</c:v>
                </c:pt>
                <c:pt idx="17">
                  <c:v>1.5861272752050404</c:v>
                </c:pt>
                <c:pt idx="18">
                  <c:v>1.5875543660140863</c:v>
                </c:pt>
                <c:pt idx="19">
                  <c:v>1.5880559841572151</c:v>
                </c:pt>
                <c:pt idx="20">
                  <c:v>1.5884149647797943</c:v>
                </c:pt>
                <c:pt idx="21">
                  <c:v>1.588630626638492</c:v>
                </c:pt>
                <c:pt idx="22">
                  <c:v>1.5887025595753097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1C0-4835-8670-6A413CD1E5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265040"/>
        <c:axId val="1"/>
      </c:scatterChart>
      <c:valAx>
        <c:axId val="70265040"/>
        <c:scaling>
          <c:logBase val="10"/>
          <c:orientation val="minMax"/>
          <c:max val="10000"/>
          <c:min val="1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Lens Focal Length</a:t>
                </a:r>
              </a:p>
            </c:rich>
          </c:tx>
          <c:layout>
            <c:manualLayout>
              <c:xMode val="edge"/>
              <c:yMode val="edge"/>
              <c:x val="0.4308642547280237"/>
              <c:y val="0.9286009129898946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  <c:min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AoV multiplier</a:t>
                </a:r>
              </a:p>
            </c:rich>
          </c:tx>
          <c:layout>
            <c:manualLayout>
              <c:xMode val="edge"/>
              <c:yMode val="edge"/>
              <c:x val="2.3404971861769191E-2"/>
              <c:y val="0.413759768197238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0265040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127000</xdr:colOff>
      <xdr:row>0</xdr:row>
      <xdr:rowOff>88900</xdr:rowOff>
    </xdr:from>
    <xdr:to>
      <xdr:col>17</xdr:col>
      <xdr:colOff>0</xdr:colOff>
      <xdr:row>29</xdr:row>
      <xdr:rowOff>139700</xdr:rowOff>
    </xdr:to>
    <xdr:graphicFrame macro="">
      <xdr:nvGraphicFramePr>
        <xdr:cNvPr id="1025" name="Chart 1">
          <a:extLst>
            <a:ext uri="{FF2B5EF4-FFF2-40B4-BE49-F238E27FC236}">
              <a16:creationId xmlns:a16="http://schemas.microsoft.com/office/drawing/2014/main" id="{79D87752-2A2C-A005-E1C1-E7269CE5EE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E14A0-D00F-4F27-A4E7-9715F1491297}">
  <sheetPr>
    <pageSetUpPr fitToPage="1"/>
  </sheetPr>
  <dimension ref="A1:G30"/>
  <sheetViews>
    <sheetView tabSelected="1" zoomScale="130" workbookViewId="0"/>
  </sheetViews>
  <sheetFormatPr defaultRowHeight="12.5" x14ac:dyDescent="0.25"/>
  <cols>
    <col min="1" max="1" width="11.7265625" bestFit="1" customWidth="1"/>
    <col min="2" max="2" width="10.7265625" customWidth="1"/>
    <col min="3" max="3" width="10" customWidth="1"/>
    <col min="4" max="4" width="10.1796875" bestFit="1" customWidth="1"/>
    <col min="5" max="5" width="10" customWidth="1"/>
    <col min="6" max="7" width="9.26953125" bestFit="1" customWidth="1"/>
  </cols>
  <sheetData>
    <row r="1" spans="1:7" ht="15" x14ac:dyDescent="0.4">
      <c r="A1" s="3" t="s">
        <v>8</v>
      </c>
      <c r="B1" s="3">
        <v>10</v>
      </c>
      <c r="C1" s="3" t="s">
        <v>1</v>
      </c>
    </row>
    <row r="3" spans="1:7" ht="13" x14ac:dyDescent="0.3">
      <c r="A3" s="6"/>
      <c r="B3" s="9" t="s">
        <v>6</v>
      </c>
      <c r="C3" s="9"/>
      <c r="D3" s="9" t="s">
        <v>7</v>
      </c>
      <c r="E3" s="9"/>
      <c r="F3" s="6"/>
      <c r="G3" s="7"/>
    </row>
    <row r="4" spans="1:7" ht="13" x14ac:dyDescent="0.3">
      <c r="A4" s="2"/>
      <c r="B4" s="8">
        <v>11.33</v>
      </c>
      <c r="C4" s="6" t="s">
        <v>3</v>
      </c>
      <c r="D4" s="8">
        <v>18</v>
      </c>
      <c r="E4" s="6" t="s">
        <v>3</v>
      </c>
      <c r="F4" s="9" t="s">
        <v>0</v>
      </c>
      <c r="G4" s="9"/>
    </row>
    <row r="5" spans="1:7" ht="13" x14ac:dyDescent="0.3">
      <c r="A5" s="2" t="s">
        <v>9</v>
      </c>
      <c r="B5" s="2" t="s">
        <v>2</v>
      </c>
      <c r="C5" s="2" t="s">
        <v>4</v>
      </c>
      <c r="D5" s="2" t="str">
        <f>+B5</f>
        <v>HAoV</v>
      </c>
      <c r="E5" s="2" t="str">
        <f>+C5</f>
        <v>HFoV</v>
      </c>
      <c r="F5" s="2" t="str">
        <f>+D5</f>
        <v>HAoV</v>
      </c>
      <c r="G5" s="2" t="str">
        <f>+E5</f>
        <v>HFoV</v>
      </c>
    </row>
    <row r="6" spans="1:7" ht="13" x14ac:dyDescent="0.3">
      <c r="A6" s="2" t="s">
        <v>3</v>
      </c>
      <c r="B6" s="2" t="s">
        <v>5</v>
      </c>
      <c r="C6" s="2" t="str">
        <f>+C1</f>
        <v>m</v>
      </c>
      <c r="D6" s="2" t="str">
        <f>+B6</f>
        <v>deg</v>
      </c>
      <c r="E6" s="2" t="str">
        <f>+C6</f>
        <v>m</v>
      </c>
      <c r="F6" s="2"/>
      <c r="G6" s="2"/>
    </row>
    <row r="7" spans="1:7" x14ac:dyDescent="0.25">
      <c r="A7">
        <v>0</v>
      </c>
      <c r="B7" s="4" t="e">
        <f>DEGREES(2*ATAN(B$4/$A7))</f>
        <v>#DIV/0!</v>
      </c>
      <c r="C7" s="4" t="e">
        <f>2*$B$1*TAN(RADIANS(B7/2))</f>
        <v>#DIV/0!</v>
      </c>
      <c r="D7" s="4" t="e">
        <f>DEGREES(2*ATAN(D$4/$A7))</f>
        <v>#DIV/0!</v>
      </c>
      <c r="E7" s="4" t="e">
        <f>2*$B$1*TAN(RADIANS(D7/2))</f>
        <v>#DIV/0!</v>
      </c>
      <c r="F7" s="1" t="e">
        <f>+D7/B7</f>
        <v>#DIV/0!</v>
      </c>
      <c r="G7" s="1" t="e">
        <f>+E7/C7</f>
        <v>#DIV/0!</v>
      </c>
    </row>
    <row r="8" spans="1:7" x14ac:dyDescent="0.25">
      <c r="A8">
        <v>0.1</v>
      </c>
      <c r="B8" s="4">
        <f t="shared" ref="B8:B30" si="0">DEGREES(2*ATAN(B$4/$A8))</f>
        <v>178.98862679977259</v>
      </c>
      <c r="C8" s="4">
        <f>2*$B$1*TAN(RADIANS(B8/2))</f>
        <v>2265.9999999999891</v>
      </c>
      <c r="D8" s="4">
        <f t="shared" ref="D8:D30" si="1">DEGREES(2*ATAN(D$4/$A8))</f>
        <v>179.36338677709728</v>
      </c>
      <c r="E8" s="4">
        <f>2*$B$1*TAN(RADIANS(D8/2))</f>
        <v>3600.0000000000582</v>
      </c>
      <c r="F8" s="1">
        <f t="shared" ref="F8:F29" si="2">+D8/B8</f>
        <v>1.0020937641906371</v>
      </c>
      <c r="G8" s="1">
        <f t="shared" ref="G8:G30" si="3">+E8/C8</f>
        <v>1.5887025595763793</v>
      </c>
    </row>
    <row r="9" spans="1:7" x14ac:dyDescent="0.25">
      <c r="A9">
        <v>1</v>
      </c>
      <c r="B9" s="4">
        <f t="shared" si="0"/>
        <v>169.91214614461629</v>
      </c>
      <c r="C9" s="4">
        <f t="shared" ref="C9:E30" si="4">2*$B$1*TAN(RADIANS(B9/2))</f>
        <v>226.60000000000028</v>
      </c>
      <c r="D9" s="4">
        <f t="shared" si="1"/>
        <v>173.64033976027153</v>
      </c>
      <c r="E9" s="4">
        <f t="shared" si="4"/>
        <v>359.99999999999943</v>
      </c>
      <c r="F9" s="1">
        <f t="shared" si="2"/>
        <v>1.0219418899722572</v>
      </c>
      <c r="G9" s="1">
        <f t="shared" si="3"/>
        <v>1.5887025595763415</v>
      </c>
    </row>
    <row r="10" spans="1:7" x14ac:dyDescent="0.25">
      <c r="A10">
        <v>2</v>
      </c>
      <c r="B10" s="4">
        <f t="shared" si="0"/>
        <v>159.97827071991429</v>
      </c>
      <c r="C10" s="4">
        <f t="shared" si="4"/>
        <v>113.30000000000001</v>
      </c>
      <c r="D10" s="4">
        <f t="shared" si="1"/>
        <v>167.31961650818019</v>
      </c>
      <c r="E10" s="4">
        <f t="shared" si="4"/>
        <v>179.99999999999989</v>
      </c>
      <c r="F10" s="1">
        <f>+D10/B10</f>
        <v>1.0458896433573714</v>
      </c>
      <c r="G10" s="1">
        <f t="shared" si="3"/>
        <v>1.5887025595763449</v>
      </c>
    </row>
    <row r="11" spans="1:7" x14ac:dyDescent="0.25">
      <c r="A11">
        <v>4</v>
      </c>
      <c r="B11" s="4">
        <f t="shared" si="0"/>
        <v>141.10934989411155</v>
      </c>
      <c r="C11" s="4">
        <f t="shared" si="4"/>
        <v>56.65000000000002</v>
      </c>
      <c r="D11" s="4">
        <f t="shared" si="1"/>
        <v>154.94238458169698</v>
      </c>
      <c r="E11" s="4">
        <f t="shared" si="4"/>
        <v>89.999999999999986</v>
      </c>
      <c r="F11" s="1">
        <f>+D11/B11</f>
        <v>1.0980306032021674</v>
      </c>
      <c r="G11" s="1">
        <f t="shared" si="3"/>
        <v>1.5887025595763451</v>
      </c>
    </row>
    <row r="12" spans="1:7" x14ac:dyDescent="0.25">
      <c r="A12">
        <v>8</v>
      </c>
      <c r="B12" s="4">
        <f t="shared" si="0"/>
        <v>109.54893220805968</v>
      </c>
      <c r="C12" s="4">
        <f t="shared" si="4"/>
        <v>28.324999999999999</v>
      </c>
      <c r="D12" s="4">
        <f t="shared" si="1"/>
        <v>132.07502205084364</v>
      </c>
      <c r="E12" s="4">
        <f t="shared" si="4"/>
        <v>45.000000000000007</v>
      </c>
      <c r="F12" s="1">
        <f t="shared" si="2"/>
        <v>1.205625827552582</v>
      </c>
      <c r="G12" s="1">
        <f t="shared" si="3"/>
        <v>1.5887025595763462</v>
      </c>
    </row>
    <row r="13" spans="1:7" x14ac:dyDescent="0.25">
      <c r="A13">
        <v>10</v>
      </c>
      <c r="B13" s="4">
        <f t="shared" si="0"/>
        <v>97.135945426359569</v>
      </c>
      <c r="C13" s="4">
        <f t="shared" si="4"/>
        <v>22.66</v>
      </c>
      <c r="D13" s="4">
        <f t="shared" si="1"/>
        <v>121.89079180184572</v>
      </c>
      <c r="E13" s="4">
        <f t="shared" si="4"/>
        <v>36.000000000000007</v>
      </c>
      <c r="F13" s="1">
        <f t="shared" si="2"/>
        <v>1.2548474333248059</v>
      </c>
      <c r="G13" s="1">
        <f t="shared" si="3"/>
        <v>1.5887025595763462</v>
      </c>
    </row>
    <row r="14" spans="1:7" x14ac:dyDescent="0.25">
      <c r="A14">
        <v>12</v>
      </c>
      <c r="B14" s="4">
        <f t="shared" si="0"/>
        <v>86.710019374361451</v>
      </c>
      <c r="C14" s="4">
        <f t="shared" si="4"/>
        <v>18.883333333333333</v>
      </c>
      <c r="D14" s="4">
        <f t="shared" si="1"/>
        <v>112.61986494804043</v>
      </c>
      <c r="E14" s="4">
        <f t="shared" si="4"/>
        <v>30</v>
      </c>
      <c r="F14" s="1">
        <f t="shared" si="2"/>
        <v>1.2988102846778977</v>
      </c>
      <c r="G14" s="1">
        <f t="shared" si="3"/>
        <v>1.588702559576346</v>
      </c>
    </row>
    <row r="15" spans="1:7" x14ac:dyDescent="0.25">
      <c r="A15">
        <v>14</v>
      </c>
      <c r="B15" s="4">
        <f t="shared" si="0"/>
        <v>77.965503818192559</v>
      </c>
      <c r="C15" s="4">
        <f t="shared" si="4"/>
        <v>16.18571428571429</v>
      </c>
      <c r="D15" s="4">
        <f t="shared" si="1"/>
        <v>104.2500326978036</v>
      </c>
      <c r="E15" s="4">
        <f t="shared" si="4"/>
        <v>25.714285714285722</v>
      </c>
      <c r="F15" s="1">
        <f t="shared" si="2"/>
        <v>1.3371302382769672</v>
      </c>
      <c r="G15" s="1">
        <f t="shared" si="3"/>
        <v>1.588702559576346</v>
      </c>
    </row>
    <row r="16" spans="1:7" x14ac:dyDescent="0.25">
      <c r="A16">
        <v>17</v>
      </c>
      <c r="B16" s="4">
        <f t="shared" si="0"/>
        <v>67.364578228945447</v>
      </c>
      <c r="C16" s="4">
        <f t="shared" si="4"/>
        <v>13.329411764705888</v>
      </c>
      <c r="D16" s="4">
        <f t="shared" si="1"/>
        <v>93.273154083233436</v>
      </c>
      <c r="E16" s="4">
        <f t="shared" si="4"/>
        <v>21.176470588235293</v>
      </c>
      <c r="F16" s="1">
        <f t="shared" si="2"/>
        <v>1.3846023612919394</v>
      </c>
      <c r="G16" s="1">
        <f t="shared" si="3"/>
        <v>1.5887025595763453</v>
      </c>
    </row>
    <row r="17" spans="1:7" x14ac:dyDescent="0.25">
      <c r="A17">
        <v>18</v>
      </c>
      <c r="B17" s="4">
        <f t="shared" si="0"/>
        <v>64.376270273971244</v>
      </c>
      <c r="C17" s="4">
        <f t="shared" si="4"/>
        <v>12.588888888888889</v>
      </c>
      <c r="D17" s="4">
        <f t="shared" si="1"/>
        <v>90</v>
      </c>
      <c r="E17" s="4">
        <f t="shared" si="4"/>
        <v>19.999999999999996</v>
      </c>
      <c r="F17" s="1">
        <f t="shared" si="2"/>
        <v>1.3980306659112092</v>
      </c>
      <c r="G17" s="1">
        <f t="shared" si="3"/>
        <v>1.5887025595763458</v>
      </c>
    </row>
    <row r="18" spans="1:7" x14ac:dyDescent="0.25">
      <c r="A18">
        <v>20</v>
      </c>
      <c r="B18" s="4">
        <f t="shared" si="0"/>
        <v>59.063107023195364</v>
      </c>
      <c r="C18" s="4">
        <f t="shared" si="4"/>
        <v>11.33</v>
      </c>
      <c r="D18" s="4">
        <f t="shared" si="1"/>
        <v>83.974424991633313</v>
      </c>
      <c r="E18" s="4">
        <f t="shared" si="4"/>
        <v>18</v>
      </c>
      <c r="F18" s="1">
        <f t="shared" si="2"/>
        <v>1.4217745937181181</v>
      </c>
      <c r="G18" s="1">
        <f t="shared" si="3"/>
        <v>1.588702559576346</v>
      </c>
    </row>
    <row r="19" spans="1:7" x14ac:dyDescent="0.25">
      <c r="A19">
        <v>24</v>
      </c>
      <c r="B19" s="4">
        <f t="shared" si="0"/>
        <v>50.542430220792149</v>
      </c>
      <c r="C19" s="4">
        <f t="shared" si="4"/>
        <v>9.4416666666666664</v>
      </c>
      <c r="D19" s="4">
        <f t="shared" si="1"/>
        <v>73.73979529168804</v>
      </c>
      <c r="E19" s="4">
        <f t="shared" si="4"/>
        <v>15</v>
      </c>
      <c r="F19" s="1">
        <f t="shared" si="2"/>
        <v>1.4589681376530439</v>
      </c>
      <c r="G19" s="1">
        <f t="shared" si="3"/>
        <v>1.588702559576346</v>
      </c>
    </row>
    <row r="20" spans="1:7" x14ac:dyDescent="0.25">
      <c r="A20">
        <v>28</v>
      </c>
      <c r="B20" s="4">
        <f t="shared" si="0"/>
        <v>44.060731900904734</v>
      </c>
      <c r="C20" s="4">
        <f t="shared" si="4"/>
        <v>8.0928571428571434</v>
      </c>
      <c r="D20" s="4">
        <f t="shared" si="1"/>
        <v>65.470452544215206</v>
      </c>
      <c r="E20" s="4">
        <f t="shared" si="4"/>
        <v>12.857142857142861</v>
      </c>
      <c r="F20" s="1">
        <f t="shared" si="2"/>
        <v>1.4859138675104679</v>
      </c>
      <c r="G20" s="1">
        <f t="shared" si="3"/>
        <v>1.5887025595763464</v>
      </c>
    </row>
    <row r="21" spans="1:7" x14ac:dyDescent="0.25">
      <c r="A21">
        <v>35</v>
      </c>
      <c r="B21" s="4">
        <f t="shared" si="0"/>
        <v>35.875016130930803</v>
      </c>
      <c r="C21" s="4">
        <f t="shared" si="4"/>
        <v>6.4742857142857151</v>
      </c>
      <c r="D21" s="4">
        <f t="shared" si="1"/>
        <v>54.432223114614949</v>
      </c>
      <c r="E21" s="4">
        <f t="shared" si="4"/>
        <v>10.285714285714285</v>
      </c>
      <c r="F21" s="1">
        <f t="shared" si="2"/>
        <v>1.5172738296745867</v>
      </c>
      <c r="G21" s="1">
        <f t="shared" si="3"/>
        <v>1.5887025595763455</v>
      </c>
    </row>
    <row r="22" spans="1:7" x14ac:dyDescent="0.25">
      <c r="A22">
        <v>50</v>
      </c>
      <c r="B22" s="4">
        <f t="shared" si="0"/>
        <v>25.535218905216087</v>
      </c>
      <c r="C22" s="4">
        <f t="shared" si="4"/>
        <v>4.532</v>
      </c>
      <c r="D22" s="4">
        <f t="shared" si="1"/>
        <v>39.597752709049864</v>
      </c>
      <c r="E22" s="4">
        <f t="shared" si="4"/>
        <v>7.2000000000000011</v>
      </c>
      <c r="F22" s="1">
        <f t="shared" si="2"/>
        <v>1.550711308018637</v>
      </c>
      <c r="G22" s="1">
        <f t="shared" si="3"/>
        <v>1.5887025595763462</v>
      </c>
    </row>
    <row r="23" spans="1:7" x14ac:dyDescent="0.25">
      <c r="A23">
        <v>100</v>
      </c>
      <c r="B23" s="4">
        <f t="shared" si="0"/>
        <v>12.928092905158962</v>
      </c>
      <c r="C23" s="4">
        <f t="shared" si="4"/>
        <v>2.266</v>
      </c>
      <c r="D23" s="4">
        <f t="shared" si="1"/>
        <v>20.407947443463367</v>
      </c>
      <c r="E23" s="4">
        <f t="shared" si="4"/>
        <v>3.5999999999999996</v>
      </c>
      <c r="F23" s="1">
        <f t="shared" si="2"/>
        <v>1.5785736993984292</v>
      </c>
      <c r="G23" s="1">
        <f t="shared" si="3"/>
        <v>1.5887025595763458</v>
      </c>
    </row>
    <row r="24" spans="1:7" x14ac:dyDescent="0.25">
      <c r="A24">
        <v>135</v>
      </c>
      <c r="B24" s="4">
        <f t="shared" si="0"/>
        <v>9.594717857595354</v>
      </c>
      <c r="C24" s="4">
        <f t="shared" si="4"/>
        <v>1.6785185185185187</v>
      </c>
      <c r="D24" s="4">
        <f t="shared" si="1"/>
        <v>15.18928673718289</v>
      </c>
      <c r="E24" s="4">
        <f t="shared" si="4"/>
        <v>2.6666666666666665</v>
      </c>
      <c r="F24" s="1">
        <f t="shared" si="2"/>
        <v>1.5830884203810927</v>
      </c>
      <c r="G24" s="1">
        <f t="shared" si="3"/>
        <v>1.5887025595763458</v>
      </c>
    </row>
    <row r="25" spans="1:7" x14ac:dyDescent="0.25">
      <c r="A25">
        <v>200</v>
      </c>
      <c r="B25" s="4">
        <f t="shared" si="0"/>
        <v>6.4846808175837349</v>
      </c>
      <c r="C25" s="4">
        <f t="shared" si="4"/>
        <v>1.133</v>
      </c>
      <c r="D25" s="4">
        <f t="shared" si="1"/>
        <v>10.285529115768483</v>
      </c>
      <c r="E25" s="4">
        <f t="shared" si="4"/>
        <v>1.7999999999999998</v>
      </c>
      <c r="F25" s="1">
        <f t="shared" si="2"/>
        <v>1.5861272752050404</v>
      </c>
      <c r="G25" s="1">
        <f t="shared" si="3"/>
        <v>1.5887025595763458</v>
      </c>
    </row>
    <row r="26" spans="1:7" x14ac:dyDescent="0.25">
      <c r="A26">
        <v>300</v>
      </c>
      <c r="B26" s="4">
        <f t="shared" si="0"/>
        <v>4.3256853887422153</v>
      </c>
      <c r="C26" s="4">
        <f t="shared" si="4"/>
        <v>0.7553333333333333</v>
      </c>
      <c r="D26" s="4">
        <f t="shared" si="1"/>
        <v>6.867260724901044</v>
      </c>
      <c r="E26" s="4">
        <f t="shared" si="4"/>
        <v>1.2</v>
      </c>
      <c r="F26" s="1">
        <f t="shared" si="2"/>
        <v>1.5875543660140863</v>
      </c>
      <c r="G26" s="1">
        <f t="shared" si="3"/>
        <v>1.588702559576346</v>
      </c>
    </row>
    <row r="27" spans="1:7" x14ac:dyDescent="0.25">
      <c r="A27">
        <v>400</v>
      </c>
      <c r="B27" s="4">
        <f t="shared" si="0"/>
        <v>3.2449382842585655</v>
      </c>
      <c r="C27" s="4">
        <f t="shared" si="4"/>
        <v>0.5665</v>
      </c>
      <c r="D27" s="4">
        <f t="shared" si="1"/>
        <v>5.153143660537661</v>
      </c>
      <c r="E27" s="4">
        <f t="shared" si="4"/>
        <v>0.89999999999999991</v>
      </c>
      <c r="F27" s="1">
        <f t="shared" si="2"/>
        <v>1.5880559841572151</v>
      </c>
      <c r="G27" s="1">
        <f t="shared" si="3"/>
        <v>1.5887025595763458</v>
      </c>
    </row>
    <row r="28" spans="1:7" x14ac:dyDescent="0.25">
      <c r="A28">
        <v>600</v>
      </c>
      <c r="B28" s="4">
        <f t="shared" si="0"/>
        <v>2.1636134634297872</v>
      </c>
      <c r="C28" s="4">
        <f t="shared" si="4"/>
        <v>0.37766666666666665</v>
      </c>
      <c r="D28" s="4">
        <f t="shared" si="1"/>
        <v>3.4367160033109143</v>
      </c>
      <c r="E28" s="4">
        <f t="shared" si="4"/>
        <v>0.6</v>
      </c>
      <c r="F28" s="1">
        <f t="shared" si="2"/>
        <v>1.5884149647797943</v>
      </c>
      <c r="G28" s="1">
        <f t="shared" si="3"/>
        <v>1.588702559576346</v>
      </c>
    </row>
    <row r="29" spans="1:7" x14ac:dyDescent="0.25">
      <c r="A29">
        <v>1200</v>
      </c>
      <c r="B29" s="4">
        <f t="shared" si="0"/>
        <v>1.0819031551256113</v>
      </c>
      <c r="C29" s="4">
        <f t="shared" si="4"/>
        <v>0.18883333333333333</v>
      </c>
      <c r="D29" s="4">
        <f t="shared" si="1"/>
        <v>1.7187444872893616</v>
      </c>
      <c r="E29" s="4">
        <f t="shared" si="4"/>
        <v>0.3</v>
      </c>
      <c r="F29" s="1">
        <f t="shared" si="2"/>
        <v>1.588630626638492</v>
      </c>
      <c r="G29" s="1">
        <f t="shared" si="3"/>
        <v>1.588702559576346</v>
      </c>
    </row>
    <row r="30" spans="1:7" x14ac:dyDescent="0.25">
      <c r="A30" s="5">
        <v>9999999</v>
      </c>
      <c r="B30" s="5">
        <f t="shared" si="0"/>
        <v>1.2983224935981394E-4</v>
      </c>
      <c r="C30" s="5">
        <f t="shared" si="4"/>
        <v>2.2660002266000226E-5</v>
      </c>
      <c r="D30" s="5">
        <f t="shared" si="1"/>
        <v>2.0626482687335627E-4</v>
      </c>
      <c r="E30" s="5">
        <f t="shared" si="4"/>
        <v>3.6000003600000358E-5</v>
      </c>
      <c r="F30" s="1">
        <f>+D30/B30</f>
        <v>1.5887025595753097</v>
      </c>
      <c r="G30" s="1">
        <f t="shared" si="3"/>
        <v>1.588702559576346</v>
      </c>
    </row>
  </sheetData>
  <mergeCells count="3">
    <mergeCell ref="D3:E3"/>
    <mergeCell ref="B3:C3"/>
    <mergeCell ref="F4:G4"/>
  </mergeCells>
  <phoneticPr fontId="2" type="noConversion"/>
  <pageMargins left="0.75" right="0.75" top="1" bottom="1" header="0.5" footer="0.5"/>
  <pageSetup scale="71" orientation="landscape" horizontalDpi="1200" verticalDpi="1200" r:id="rId1"/>
  <headerFooter alignWithMargins="0">
    <oddHeader>&amp;CAoV Multiplier (FF over 10D)</oddHeader>
    <oddFooter>&amp;LPrepared by Eric A. Durant, PhD &lt;durant@msoe.edu&gt;&amp;R&amp;D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AoV Multiplier (FF over 10D)</dc:title>
  <dc:creator>Eric A. Durant, PhD &lt;durant@msoe.edu&gt;</dc:creator>
  <cp:lastModifiedBy>Eric Durant</cp:lastModifiedBy>
  <cp:lastPrinted>2004-04-01T00:06:18Z</cp:lastPrinted>
  <dcterms:created xsi:type="dcterms:W3CDTF">2004-03-31T21:32:10Z</dcterms:created>
  <dcterms:modified xsi:type="dcterms:W3CDTF">2026-04-29T21:05:30Z</dcterms:modified>
</cp:coreProperties>
</file>